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K2" i="1"/>
  <c r="K3" i="1"/>
  <c r="E9" i="1" l="1"/>
  <c r="F9" i="1" s="1"/>
  <c r="G9" i="1" s="1"/>
  <c r="I9" i="1" s="1"/>
  <c r="J8" i="1"/>
  <c r="E8" i="1"/>
  <c r="F8" i="1" s="1"/>
  <c r="G8" i="1" s="1"/>
  <c r="I8" i="1" s="1"/>
  <c r="E7" i="1"/>
  <c r="F7" i="1" s="1"/>
  <c r="G7" i="1" s="1"/>
  <c r="I7" i="1" s="1"/>
  <c r="K7" i="1" s="1"/>
  <c r="E6" i="1"/>
  <c r="F6" i="1" s="1"/>
  <c r="G6" i="1" s="1"/>
  <c r="I6" i="1" s="1"/>
  <c r="K6" i="1" s="1"/>
  <c r="E5" i="1"/>
  <c r="F5" i="1" s="1"/>
  <c r="G5" i="1" s="1"/>
  <c r="I5" i="1" s="1"/>
  <c r="E4" i="1"/>
  <c r="F4" i="1" s="1"/>
  <c r="G4" i="1" s="1"/>
  <c r="I4" i="1" s="1"/>
  <c r="E3" i="1"/>
  <c r="F3" i="1" s="1"/>
  <c r="G3" i="1" s="1"/>
  <c r="E2" i="1"/>
  <c r="F2" i="1" s="1"/>
  <c r="G2" i="1" s="1"/>
  <c r="N5" i="1" l="1"/>
  <c r="N3" i="1"/>
  <c r="N2" i="1"/>
  <c r="N6" i="1"/>
  <c r="K9" i="1"/>
  <c r="N9" i="1" s="1"/>
  <c r="N7" i="1"/>
  <c r="N4" i="1"/>
  <c r="K8" i="1"/>
  <c r="N8" i="1" s="1"/>
</calcChain>
</file>

<file path=xl/sharedStrings.xml><?xml version="1.0" encoding="utf-8"?>
<sst xmlns="http://schemas.openxmlformats.org/spreadsheetml/2006/main" count="24" uniqueCount="24">
  <si>
    <t>台车单双工位</t>
    <phoneticPr fontId="1" type="noConversion"/>
  </si>
  <si>
    <t>单轮平均卷取长度m</t>
    <phoneticPr fontId="1" type="noConversion"/>
  </si>
  <si>
    <t>单条均长mm</t>
    <phoneticPr fontId="1" type="noConversion"/>
  </si>
  <si>
    <t>单轮平均卷取条数</t>
    <phoneticPr fontId="1" type="noConversion"/>
  </si>
  <si>
    <t>台车平均存放条数</t>
    <phoneticPr fontId="1" type="noConversion"/>
  </si>
  <si>
    <t>台车平均存放条数取整</t>
    <phoneticPr fontId="1" type="noConversion"/>
  </si>
  <si>
    <t>半成品生产一班用车</t>
    <phoneticPr fontId="1" type="noConversion"/>
  </si>
  <si>
    <t>库存班次</t>
    <phoneticPr fontId="1" type="noConversion"/>
  </si>
  <si>
    <t>所需料车</t>
    <phoneticPr fontId="1" type="noConversion"/>
  </si>
  <si>
    <t>备注</t>
    <phoneticPr fontId="1" type="noConversion"/>
  </si>
  <si>
    <t>仿真1000万台车数量</t>
    <phoneticPr fontId="1" type="noConversion"/>
  </si>
  <si>
    <t>胎面台车（双条）</t>
    <phoneticPr fontId="1" type="noConversion"/>
  </si>
  <si>
    <t>胎侧台车（双条）</t>
    <phoneticPr fontId="1" type="noConversion"/>
  </si>
  <si>
    <t>带束1层台车（单条）</t>
    <phoneticPr fontId="1" type="noConversion"/>
  </si>
  <si>
    <t>带束2层台车（单条）</t>
    <phoneticPr fontId="1" type="noConversion"/>
  </si>
  <si>
    <t>胎体1层台车（单条）</t>
    <phoneticPr fontId="1" type="noConversion"/>
  </si>
  <si>
    <t>胎体2层台车（单条）</t>
    <phoneticPr fontId="1" type="noConversion"/>
  </si>
  <si>
    <t>胎体3层台车16个规格部分（单条）</t>
    <phoneticPr fontId="1" type="noConversion"/>
  </si>
  <si>
    <t>总131个规格16个规格有三层</t>
    <phoneticPr fontId="1" type="noConversion"/>
  </si>
  <si>
    <t>内衬层台车（单条）</t>
    <phoneticPr fontId="1" type="noConversion"/>
  </si>
  <si>
    <t>每班8台成型需用台车</t>
    <phoneticPr fontId="1" type="noConversion"/>
  </si>
  <si>
    <t>每台班产360条需用台车</t>
    <phoneticPr fontId="1" type="noConversion"/>
  </si>
  <si>
    <t>每班8台半卷料需要车辆</t>
    <phoneticPr fontId="1" type="noConversion"/>
  </si>
  <si>
    <t>每台班产360条需用台车取整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</si>
</sst>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left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E13" sqref="E13"/>
    </sheetView>
  </sheetViews>
  <sheetFormatPr defaultRowHeight="14.25" x14ac:dyDescent="0.2"/>
  <cols>
    <col min="1" max="1" width="22.625" style="9" customWidth="1"/>
    <col min="2" max="13" width="9" style="9" customWidth="1"/>
    <col min="14" max="14" width="9" style="9"/>
    <col min="15" max="15" width="15.375" style="9" customWidth="1"/>
    <col min="16" max="16384" width="9" style="9"/>
  </cols>
  <sheetData>
    <row r="1" spans="1:16" s="4" customFormat="1" ht="57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3" t="s">
        <v>21</v>
      </c>
      <c r="I1" s="3" t="s">
        <v>23</v>
      </c>
      <c r="J1" s="3" t="s">
        <v>20</v>
      </c>
      <c r="K1" s="3" t="s">
        <v>6</v>
      </c>
      <c r="L1" s="3" t="s">
        <v>7</v>
      </c>
      <c r="M1" s="3" t="s">
        <v>22</v>
      </c>
      <c r="N1" s="14" t="s">
        <v>8</v>
      </c>
      <c r="O1" s="2" t="s">
        <v>9</v>
      </c>
      <c r="P1" s="2" t="s">
        <v>10</v>
      </c>
    </row>
    <row r="2" spans="1:16" s="8" customFormat="1" ht="26.65" customHeight="1" x14ac:dyDescent="0.2">
      <c r="A2" s="5" t="s">
        <v>11</v>
      </c>
      <c r="B2" s="6">
        <v>2</v>
      </c>
      <c r="C2" s="6">
        <v>90</v>
      </c>
      <c r="D2" s="6">
        <v>2167</v>
      </c>
      <c r="E2" s="6">
        <f>C2/D2*1000</f>
        <v>41.532071988924777</v>
      </c>
      <c r="F2" s="7">
        <f>E2*B2</f>
        <v>83.064143977849554</v>
      </c>
      <c r="G2" s="10">
        <f>CEILING(F2,1)</f>
        <v>84</v>
      </c>
      <c r="H2" s="9">
        <v>4.2857142857142856</v>
      </c>
      <c r="I2" s="7">
        <v>5</v>
      </c>
      <c r="J2" s="7">
        <v>40</v>
      </c>
      <c r="K2" s="7">
        <f t="shared" ref="K2:K7" si="0">J2*0.5</f>
        <v>20</v>
      </c>
      <c r="L2" s="7">
        <v>1</v>
      </c>
      <c r="M2" s="7">
        <v>48</v>
      </c>
      <c r="N2" s="15">
        <f t="shared" ref="N2:N9" si="1">J2+K2+J2*L2+M2</f>
        <v>148</v>
      </c>
      <c r="O2" s="6"/>
      <c r="P2" s="6"/>
    </row>
    <row r="3" spans="1:16" s="8" customFormat="1" ht="26.65" customHeight="1" x14ac:dyDescent="0.2">
      <c r="A3" s="5" t="s">
        <v>12</v>
      </c>
      <c r="B3" s="6">
        <v>1</v>
      </c>
      <c r="C3" s="6">
        <v>152</v>
      </c>
      <c r="D3" s="6">
        <v>1419</v>
      </c>
      <c r="E3" s="6">
        <f t="shared" ref="E3:E8" si="2">C3/D3*1000</f>
        <v>107.11768851303735</v>
      </c>
      <c r="F3" s="7">
        <f t="shared" ref="F3:F8" si="3">E3*B3</f>
        <v>107.11768851303735</v>
      </c>
      <c r="G3" s="10">
        <f t="shared" ref="G3:G8" si="4">CEILING(F3,1)</f>
        <v>108</v>
      </c>
      <c r="H3" s="9">
        <v>3.3027522935779818</v>
      </c>
      <c r="I3" s="7">
        <v>4</v>
      </c>
      <c r="J3" s="7">
        <v>32</v>
      </c>
      <c r="K3" s="7">
        <f t="shared" si="0"/>
        <v>16</v>
      </c>
      <c r="L3" s="7">
        <v>1</v>
      </c>
      <c r="M3" s="7">
        <v>96</v>
      </c>
      <c r="N3" s="15">
        <f t="shared" si="1"/>
        <v>176</v>
      </c>
      <c r="O3" s="6"/>
      <c r="P3" s="6"/>
    </row>
    <row r="4" spans="1:16" s="8" customFormat="1" ht="26.65" customHeight="1" x14ac:dyDescent="0.2">
      <c r="A4" s="5" t="s">
        <v>13</v>
      </c>
      <c r="B4" s="6">
        <v>1</v>
      </c>
      <c r="C4" s="6">
        <v>253</v>
      </c>
      <c r="D4" s="6">
        <v>2143</v>
      </c>
      <c r="E4" s="6">
        <f t="shared" si="2"/>
        <v>118.05879608026132</v>
      </c>
      <c r="F4" s="7">
        <f t="shared" si="3"/>
        <v>118.05879608026132</v>
      </c>
      <c r="G4" s="10">
        <f t="shared" si="4"/>
        <v>119</v>
      </c>
      <c r="H4" s="9">
        <v>3.0252100840336134</v>
      </c>
      <c r="I4" s="7">
        <f t="shared" ref="I4:I8" si="5">CEILING(H4,1)</f>
        <v>4</v>
      </c>
      <c r="J4" s="7">
        <v>32</v>
      </c>
      <c r="K4" s="7">
        <f t="shared" si="0"/>
        <v>16</v>
      </c>
      <c r="L4" s="7">
        <v>1</v>
      </c>
      <c r="M4" s="7">
        <v>48</v>
      </c>
      <c r="N4" s="15">
        <f t="shared" si="1"/>
        <v>128</v>
      </c>
      <c r="O4" s="6"/>
      <c r="P4" s="6"/>
    </row>
    <row r="5" spans="1:16" s="8" customFormat="1" ht="26.65" customHeight="1" x14ac:dyDescent="0.2">
      <c r="A5" s="5" t="s">
        <v>14</v>
      </c>
      <c r="B5" s="6">
        <v>1</v>
      </c>
      <c r="C5" s="6">
        <v>253</v>
      </c>
      <c r="D5" s="6">
        <v>2147</v>
      </c>
      <c r="E5" s="6">
        <f t="shared" si="2"/>
        <v>117.83884489986026</v>
      </c>
      <c r="F5" s="7">
        <f t="shared" si="3"/>
        <v>117.83884489986026</v>
      </c>
      <c r="G5" s="10">
        <f t="shared" si="4"/>
        <v>118</v>
      </c>
      <c r="H5" s="7">
        <v>3.0252100840336134</v>
      </c>
      <c r="I5" s="7">
        <f t="shared" si="5"/>
        <v>4</v>
      </c>
      <c r="J5" s="7">
        <v>32</v>
      </c>
      <c r="K5" s="7">
        <f t="shared" si="0"/>
        <v>16</v>
      </c>
      <c r="L5" s="7">
        <v>1</v>
      </c>
      <c r="M5" s="7">
        <v>48</v>
      </c>
      <c r="N5" s="15">
        <f t="shared" si="1"/>
        <v>128</v>
      </c>
      <c r="O5" s="6"/>
      <c r="P5" s="6"/>
    </row>
    <row r="6" spans="1:16" s="8" customFormat="1" ht="26.65" customHeight="1" x14ac:dyDescent="0.2">
      <c r="A6" s="5" t="s">
        <v>15</v>
      </c>
      <c r="B6" s="2">
        <v>1</v>
      </c>
      <c r="C6" s="6">
        <v>310</v>
      </c>
      <c r="D6" s="6">
        <v>1412</v>
      </c>
      <c r="E6" s="6">
        <f t="shared" si="2"/>
        <v>219.54674220963173</v>
      </c>
      <c r="F6" s="7">
        <f t="shared" si="3"/>
        <v>219.54674220963173</v>
      </c>
      <c r="G6" s="10">
        <f t="shared" si="4"/>
        <v>220</v>
      </c>
      <c r="H6" s="7">
        <v>1.6363636363636365</v>
      </c>
      <c r="I6" s="7">
        <f t="shared" si="5"/>
        <v>2</v>
      </c>
      <c r="J6" s="7">
        <v>16</v>
      </c>
      <c r="K6" s="7">
        <f t="shared" si="0"/>
        <v>8</v>
      </c>
      <c r="L6" s="7">
        <v>1</v>
      </c>
      <c r="M6" s="7">
        <v>48</v>
      </c>
      <c r="N6" s="15">
        <f t="shared" si="1"/>
        <v>88</v>
      </c>
      <c r="O6" s="6"/>
      <c r="P6" s="6"/>
    </row>
    <row r="7" spans="1:16" s="8" customFormat="1" ht="26.65" customHeight="1" x14ac:dyDescent="0.2">
      <c r="A7" s="5" t="s">
        <v>16</v>
      </c>
      <c r="B7" s="6">
        <v>1</v>
      </c>
      <c r="C7" s="6">
        <v>310</v>
      </c>
      <c r="D7" s="6">
        <v>1428</v>
      </c>
      <c r="E7" s="6">
        <f t="shared" si="2"/>
        <v>217.08683473389357</v>
      </c>
      <c r="F7" s="7">
        <f t="shared" si="3"/>
        <v>217.08683473389357</v>
      </c>
      <c r="G7" s="10">
        <f t="shared" si="4"/>
        <v>218</v>
      </c>
      <c r="H7" s="7">
        <v>1.6363636363636365</v>
      </c>
      <c r="I7" s="7">
        <f t="shared" si="5"/>
        <v>2</v>
      </c>
      <c r="J7" s="7">
        <v>16</v>
      </c>
      <c r="K7" s="7">
        <f t="shared" si="0"/>
        <v>8</v>
      </c>
      <c r="L7" s="7">
        <v>1</v>
      </c>
      <c r="M7" s="7">
        <v>48</v>
      </c>
      <c r="N7" s="15">
        <f t="shared" si="1"/>
        <v>88</v>
      </c>
      <c r="O7" s="6"/>
      <c r="P7" s="6"/>
    </row>
    <row r="8" spans="1:16" s="8" customFormat="1" ht="28.5" hidden="1" x14ac:dyDescent="0.2">
      <c r="A8" s="11" t="s">
        <v>17</v>
      </c>
      <c r="B8" s="12">
        <v>1</v>
      </c>
      <c r="C8" s="12">
        <v>310</v>
      </c>
      <c r="D8" s="12">
        <v>1502</v>
      </c>
      <c r="E8" s="12">
        <f t="shared" si="2"/>
        <v>206.39147802929429</v>
      </c>
      <c r="F8" s="12">
        <f t="shared" si="3"/>
        <v>206.39147802929429</v>
      </c>
      <c r="G8" s="12">
        <f t="shared" si="4"/>
        <v>207</v>
      </c>
      <c r="H8" s="12">
        <v>1.7391304347826086</v>
      </c>
      <c r="I8" s="12">
        <f t="shared" si="5"/>
        <v>2</v>
      </c>
      <c r="J8" s="12">
        <f>16/131*48</f>
        <v>5.8625954198473282</v>
      </c>
      <c r="K8" s="12">
        <f>J8</f>
        <v>5.8625954198473282</v>
      </c>
      <c r="L8" s="12">
        <v>1</v>
      </c>
      <c r="M8" s="12">
        <v>0</v>
      </c>
      <c r="N8" s="15">
        <f t="shared" si="1"/>
        <v>17.587786259541986</v>
      </c>
      <c r="O8" s="13" t="s">
        <v>18</v>
      </c>
      <c r="P8" s="12"/>
    </row>
    <row r="9" spans="1:16" s="8" customFormat="1" ht="26.65" customHeight="1" x14ac:dyDescent="0.2">
      <c r="A9" s="5" t="s">
        <v>19</v>
      </c>
      <c r="B9" s="6">
        <v>1</v>
      </c>
      <c r="C9" s="6">
        <v>265</v>
      </c>
      <c r="D9" s="6">
        <v>1403</v>
      </c>
      <c r="E9" s="6">
        <f>C9/D9*1000</f>
        <v>188.88096935138987</v>
      </c>
      <c r="F9" s="7">
        <f>E9*B9</f>
        <v>188.88096935138987</v>
      </c>
      <c r="G9" s="10">
        <f>CEILING(F9,1)</f>
        <v>189</v>
      </c>
      <c r="H9" s="7">
        <v>1.9047619047619047</v>
      </c>
      <c r="I9" s="7">
        <f>CEILING(H9,1)</f>
        <v>2</v>
      </c>
      <c r="J9" s="7">
        <v>16</v>
      </c>
      <c r="K9" s="7">
        <f t="shared" ref="K9" si="6">J9*0.5</f>
        <v>8</v>
      </c>
      <c r="L9" s="7">
        <v>1</v>
      </c>
      <c r="M9" s="7">
        <v>48</v>
      </c>
      <c r="N9" s="15">
        <f t="shared" si="1"/>
        <v>88</v>
      </c>
      <c r="O9" s="6"/>
      <c r="P9" s="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2020-11-27T00:08:12Z</dcterms:modified>
</cp:coreProperties>
</file>